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nopy\Desktop\"/>
    </mc:Choice>
  </mc:AlternateContent>
  <xr:revisionPtr revIDLastSave="0" documentId="8_{D2A4BE7B-E313-4F5C-8FC8-33B20F05E091}" xr6:coauthVersionLast="47" xr6:coauthVersionMax="47" xr10:uidLastSave="{00000000-0000-0000-0000-000000000000}"/>
  <bookViews>
    <workbookView xWindow="-120" yWindow="-120" windowWidth="29040" windowHeight="15720" xr2:uid="{7033E249-D83E-49CA-BC30-9D49E376F85C}"/>
  </bookViews>
  <sheets>
    <sheet name="締付けトルク表（一般部位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32" i="1" s="1"/>
  <c r="G32" i="1" s="1"/>
  <c r="D7" i="1"/>
  <c r="D3" i="1"/>
  <c r="H32" i="1" s="1"/>
  <c r="F17" i="1" l="1"/>
  <c r="G17" i="1" s="1"/>
  <c r="F21" i="1"/>
  <c r="G21" i="1" s="1"/>
  <c r="H21" i="1" s="1"/>
  <c r="F25" i="1"/>
  <c r="G25" i="1" s="1"/>
  <c r="H25" i="1" s="1"/>
  <c r="F29" i="1"/>
  <c r="G29" i="1" s="1"/>
  <c r="H29" i="1" s="1"/>
  <c r="H17" i="1"/>
  <c r="F14" i="1"/>
  <c r="G14" i="1" s="1"/>
  <c r="F22" i="1"/>
  <c r="G22" i="1" s="1"/>
  <c r="F30" i="1"/>
  <c r="G30" i="1" s="1"/>
  <c r="F19" i="1"/>
  <c r="G19" i="1" s="1"/>
  <c r="F31" i="1"/>
  <c r="G31" i="1" s="1"/>
  <c r="H31" i="1" s="1"/>
  <c r="F18" i="1"/>
  <c r="G18" i="1" s="1"/>
  <c r="F26" i="1"/>
  <c r="G26" i="1" s="1"/>
  <c r="H26" i="1" s="1"/>
  <c r="H14" i="1"/>
  <c r="H18" i="1"/>
  <c r="H22" i="1"/>
  <c r="H30" i="1"/>
  <c r="F15" i="1"/>
  <c r="G15" i="1" s="1"/>
  <c r="F23" i="1"/>
  <c r="G23" i="1" s="1"/>
  <c r="F27" i="1"/>
  <c r="G27" i="1" s="1"/>
  <c r="H19" i="1"/>
  <c r="H27" i="1"/>
  <c r="F20" i="1"/>
  <c r="G20" i="1" s="1"/>
  <c r="H20" i="1" s="1"/>
  <c r="F28" i="1"/>
  <c r="G28" i="1" s="1"/>
  <c r="H28" i="1" s="1"/>
  <c r="H15" i="1"/>
  <c r="H23" i="1"/>
  <c r="F16" i="1"/>
  <c r="G16" i="1" s="1"/>
  <c r="H16" i="1" s="1"/>
  <c r="F24" i="1"/>
  <c r="G24" i="1" s="1"/>
  <c r="H24" i="1"/>
</calcChain>
</file>

<file path=xl/sharedStrings.xml><?xml version="1.0" encoding="utf-8"?>
<sst xmlns="http://schemas.openxmlformats.org/spreadsheetml/2006/main" count="49" uniqueCount="45">
  <si>
    <t>↓選ぶ</t>
    <rPh sb="1" eb="2">
      <t>エラ</t>
    </rPh>
    <phoneticPr fontId="2"/>
  </si>
  <si>
    <t>ねじ状態</t>
    <rPh sb="2" eb="4">
      <t>ジョウタイ</t>
    </rPh>
    <phoneticPr fontId="2"/>
  </si>
  <si>
    <t>乾燥（黒皮・無処理）</t>
  </si>
  <si>
    <t>亜鉛めっき（乾燥）</t>
  </si>
  <si>
    <t>亜鉛めっき＋油</t>
  </si>
  <si>
    <t>クロメート処理</t>
  </si>
  <si>
    <t>黒皮＋軽度潤滑</t>
  </si>
  <si>
    <t>機械油塗布</t>
  </si>
  <si>
    <t>モリブデングリス</t>
  </si>
  <si>
    <t>PTFE（テフロン）潤滑</t>
  </si>
  <si>
    <t>トルク係数 K</t>
  </si>
  <si>
    <t>締付け係数 Q</t>
  </si>
  <si>
    <t>一般設計（標準）</t>
  </si>
  <si>
    <t>繰返し荷重あり</t>
  </si>
  <si>
    <t>重要締結部</t>
    <phoneticPr fontId="2"/>
  </si>
  <si>
    <t>高信頼</t>
    <phoneticPr fontId="2"/>
  </si>
  <si>
    <t>強度区分</t>
  </si>
  <si>
    <t>SUS-A70</t>
    <phoneticPr fontId="2"/>
  </si>
  <si>
    <t>SUS-A80</t>
    <phoneticPr fontId="2"/>
  </si>
  <si>
    <t>0.2%耐力[N/mm2]</t>
  </si>
  <si>
    <t>サイズ</t>
  </si>
  <si>
    <t>有効断面積 (mm²)</t>
  </si>
  <si>
    <t>呼び径 (m)</t>
  </si>
  <si>
    <t>降伏軸力荷重[kN]</t>
    <rPh sb="2" eb="4">
      <t>ジクリョク</t>
    </rPh>
    <phoneticPr fontId="2"/>
  </si>
  <si>
    <t>初期締付軸力[kN]</t>
    <rPh sb="4" eb="5">
      <t>ジク</t>
    </rPh>
    <phoneticPr fontId="2"/>
  </si>
  <si>
    <t>締付トルク[Nm]</t>
  </si>
  <si>
    <t>M6</t>
  </si>
  <si>
    <t>M8</t>
  </si>
  <si>
    <t>M10</t>
  </si>
  <si>
    <t>M12</t>
  </si>
  <si>
    <t>M14</t>
  </si>
  <si>
    <t>M16</t>
  </si>
  <si>
    <t>M18</t>
  </si>
  <si>
    <t>M20</t>
  </si>
  <si>
    <t>M22</t>
  </si>
  <si>
    <t>M24</t>
  </si>
  <si>
    <t>M27</t>
  </si>
  <si>
    <t>M30</t>
  </si>
  <si>
    <t>M33</t>
  </si>
  <si>
    <t>M36</t>
  </si>
  <si>
    <t>M39</t>
  </si>
  <si>
    <t>M42</t>
  </si>
  <si>
    <t>M45</t>
  </si>
  <si>
    <t>M48</t>
  </si>
  <si>
    <t>M52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</si>
</sst>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0"/>
      <name val="BIZ UDPゴシック"/>
      <family val="3"/>
      <charset val="128"/>
    </font>
    <font>
      <b/>
      <sz val="11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6" fillId="3" borderId="1" xfId="0" applyFont="1" applyFill="1" applyBorder="1"/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76" fontId="3" fillId="0" borderId="1" xfId="0" applyNumberFormat="1" applyFont="1" applyBorder="1"/>
    <xf numFmtId="38" fontId="9" fillId="3" borderId="1" xfId="1" applyFont="1" applyFill="1" applyBorder="1" applyAlignment="1"/>
    <xf numFmtId="0" fontId="10" fillId="0" borderId="3" xfId="0" applyFont="1" applyBorder="1" applyAlignment="1">
      <alignment vertical="center" wrapText="1"/>
    </xf>
    <xf numFmtId="0" fontId="3" fillId="4" borderId="1" xfId="0" applyFont="1" applyFill="1" applyBorder="1"/>
    <xf numFmtId="176" fontId="3" fillId="4" borderId="1" xfId="0" applyNumberFormat="1" applyFont="1" applyFill="1" applyBorder="1"/>
    <xf numFmtId="38" fontId="9" fillId="4" borderId="1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12</xdr:row>
      <xdr:rowOff>13662</xdr:rowOff>
    </xdr:from>
    <xdr:to>
      <xdr:col>12</xdr:col>
      <xdr:colOff>657954</xdr:colOff>
      <xdr:row>19</xdr:row>
      <xdr:rowOff>19331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71A6DF3-5404-4E81-A21E-8FCDAA75D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2213937"/>
          <a:ext cx="4096479" cy="157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5471-2D1D-4AA3-B7CB-DCFC70A4823F}">
  <sheetPr>
    <tabColor theme="8" tint="-0.249977111117893"/>
  </sheetPr>
  <dimension ref="C1:M33"/>
  <sheetViews>
    <sheetView tabSelected="1" workbookViewId="0">
      <selection activeCell="D2" sqref="D2"/>
    </sheetView>
  </sheetViews>
  <sheetFormatPr defaultRowHeight="13.5" x14ac:dyDescent="0.15"/>
  <cols>
    <col min="2" max="2" width="5.5" customWidth="1"/>
    <col min="3" max="3" width="16.625" customWidth="1"/>
    <col min="4" max="4" width="17" customWidth="1"/>
    <col min="5" max="5" width="16.875" customWidth="1"/>
    <col min="6" max="6" width="15.125" customWidth="1"/>
    <col min="7" max="7" width="15.625" customWidth="1"/>
    <col min="8" max="8" width="14.25" customWidth="1"/>
    <col min="9" max="9" width="12.625" customWidth="1"/>
    <col min="11" max="11" width="13.375" customWidth="1"/>
    <col min="12" max="12" width="16.625" customWidth="1"/>
  </cols>
  <sheetData>
    <row r="1" spans="3:13" ht="14.25" thickBot="1" x14ac:dyDescent="0.2">
      <c r="D1" s="1" t="s">
        <v>0</v>
      </c>
    </row>
    <row r="2" spans="3:13" ht="21.75" customHeight="1" thickBot="1" x14ac:dyDescent="0.2">
      <c r="C2" s="2" t="s">
        <v>1</v>
      </c>
      <c r="D2" s="3" t="s">
        <v>2</v>
      </c>
      <c r="E2" s="4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6"/>
    </row>
    <row r="3" spans="3:13" x14ac:dyDescent="0.15">
      <c r="C3" s="2" t="s">
        <v>10</v>
      </c>
      <c r="D3" s="2">
        <f>INDEX($E$3:$L$3, MATCH(D2, $E$2:$L$2, 0))</f>
        <v>0.25</v>
      </c>
      <c r="E3" s="6">
        <v>0.25</v>
      </c>
      <c r="F3" s="6">
        <v>0.23</v>
      </c>
      <c r="G3" s="6">
        <v>0.2</v>
      </c>
      <c r="H3" s="6">
        <v>0.2</v>
      </c>
      <c r="I3" s="6">
        <v>0.22</v>
      </c>
      <c r="J3" s="6">
        <v>0.15</v>
      </c>
      <c r="K3" s="6">
        <v>0.13</v>
      </c>
      <c r="L3" s="6">
        <v>0.1</v>
      </c>
      <c r="M3" s="6"/>
    </row>
    <row r="4" spans="3:13" x14ac:dyDescent="0.15"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3:13" ht="14.25" thickBot="1" x14ac:dyDescent="0.2">
      <c r="C5" s="6"/>
      <c r="D5" s="7" t="s">
        <v>0</v>
      </c>
      <c r="E5" s="6"/>
      <c r="F5" s="6"/>
      <c r="G5" s="6"/>
      <c r="H5" s="6"/>
      <c r="I5" s="6"/>
      <c r="J5" s="6"/>
      <c r="K5" s="6"/>
      <c r="L5" s="6"/>
      <c r="M5" s="6"/>
    </row>
    <row r="6" spans="3:13" ht="14.25" thickBot="1" x14ac:dyDescent="0.2">
      <c r="C6" s="2" t="s">
        <v>11</v>
      </c>
      <c r="D6" s="3" t="s">
        <v>12</v>
      </c>
      <c r="E6" s="4" t="s">
        <v>12</v>
      </c>
      <c r="F6" s="5" t="s">
        <v>13</v>
      </c>
      <c r="G6" s="5" t="s">
        <v>14</v>
      </c>
      <c r="H6" s="5" t="s">
        <v>15</v>
      </c>
      <c r="I6" s="6"/>
      <c r="J6" s="6"/>
      <c r="K6" s="6"/>
      <c r="L6" s="6"/>
      <c r="M6" s="6"/>
    </row>
    <row r="7" spans="3:13" x14ac:dyDescent="0.15">
      <c r="C7" s="2"/>
      <c r="D7" s="2">
        <f>INDEX($E$7:$H$7, MATCH(D6, $E$6:$H$6, 0))</f>
        <v>0.7</v>
      </c>
      <c r="E7" s="6">
        <v>0.7</v>
      </c>
      <c r="F7" s="6">
        <v>0.6</v>
      </c>
      <c r="G7" s="6">
        <v>0.5</v>
      </c>
      <c r="H7" s="6">
        <v>0.4</v>
      </c>
      <c r="I7" s="6"/>
      <c r="J7" s="6"/>
      <c r="K7" s="6"/>
      <c r="L7" s="6"/>
      <c r="M7" s="6"/>
    </row>
    <row r="8" spans="3:13" x14ac:dyDescent="0.15">
      <c r="C8" s="6"/>
      <c r="D8" s="7" t="s">
        <v>0</v>
      </c>
      <c r="E8" s="6"/>
      <c r="F8" s="6"/>
      <c r="G8" s="6"/>
      <c r="H8" s="6"/>
      <c r="I8" s="6"/>
      <c r="J8" s="6"/>
      <c r="K8" s="6"/>
      <c r="L8" s="6"/>
      <c r="M8" s="6"/>
    </row>
    <row r="9" spans="3:13" x14ac:dyDescent="0.15">
      <c r="C9" s="2" t="s">
        <v>16</v>
      </c>
      <c r="D9" s="3">
        <v>8.8000000000000007</v>
      </c>
      <c r="E9" s="6">
        <v>4.8</v>
      </c>
      <c r="F9" s="6">
        <v>8.8000000000000007</v>
      </c>
      <c r="G9" s="6">
        <v>10.9</v>
      </c>
      <c r="H9" s="6">
        <v>12.9</v>
      </c>
      <c r="I9" s="6" t="s">
        <v>17</v>
      </c>
      <c r="J9" s="6" t="s">
        <v>18</v>
      </c>
      <c r="K9" s="6"/>
      <c r="L9" s="6"/>
      <c r="M9" s="6"/>
    </row>
    <row r="10" spans="3:13" x14ac:dyDescent="0.15">
      <c r="C10" s="2" t="s">
        <v>19</v>
      </c>
      <c r="D10" s="2">
        <f>INDEX($E$10:$J$10, MATCH(D9, $E$9:$J$9, 0))</f>
        <v>640</v>
      </c>
      <c r="E10" s="6">
        <v>320</v>
      </c>
      <c r="F10" s="6">
        <v>640</v>
      </c>
      <c r="G10" s="6">
        <v>940</v>
      </c>
      <c r="H10" s="6">
        <v>1098</v>
      </c>
      <c r="I10" s="6">
        <v>700</v>
      </c>
      <c r="J10" s="6">
        <v>800</v>
      </c>
      <c r="K10" s="6"/>
      <c r="L10" s="6"/>
      <c r="M10" s="6"/>
    </row>
    <row r="12" spans="3:13" ht="14.25" thickBot="1" x14ac:dyDescent="0.2"/>
    <row r="13" spans="3:13" ht="17.25" thickBot="1" x14ac:dyDescent="0.2">
      <c r="C13" s="8" t="s">
        <v>20</v>
      </c>
      <c r="D13" s="8" t="s">
        <v>21</v>
      </c>
      <c r="E13" s="8" t="s">
        <v>22</v>
      </c>
      <c r="F13" s="2" t="s">
        <v>23</v>
      </c>
      <c r="G13" s="2" t="s">
        <v>24</v>
      </c>
      <c r="H13" s="9" t="s">
        <v>25</v>
      </c>
      <c r="J13" s="10"/>
      <c r="K13" s="11"/>
    </row>
    <row r="14" spans="3:13" ht="17.25" thickBot="1" x14ac:dyDescent="0.2">
      <c r="C14" s="2" t="s">
        <v>26</v>
      </c>
      <c r="D14" s="2">
        <v>20.100000000000001</v>
      </c>
      <c r="E14" s="2">
        <v>6</v>
      </c>
      <c r="F14" s="12">
        <f t="shared" ref="F14" si="0">D14*D$10/1000</f>
        <v>12.864000000000001</v>
      </c>
      <c r="G14" s="12">
        <f t="shared" ref="G14:G32" si="1">F14*$D$7</f>
        <v>9.0047999999999995</v>
      </c>
      <c r="H14" s="13">
        <f t="shared" ref="H14:H32" si="2">$D$3*(G14*1000)*(E14/1000)</f>
        <v>13.507199999999999</v>
      </c>
      <c r="J14" s="10"/>
      <c r="K14" s="11"/>
    </row>
    <row r="15" spans="3:13" ht="23.25" customHeight="1" thickBot="1" x14ac:dyDescent="0.2">
      <c r="C15" s="2" t="s">
        <v>27</v>
      </c>
      <c r="D15" s="2">
        <v>36.6</v>
      </c>
      <c r="E15" s="2">
        <v>8</v>
      </c>
      <c r="F15" s="12">
        <f>D15*D$10/1000</f>
        <v>23.423999999999999</v>
      </c>
      <c r="G15" s="12">
        <f t="shared" si="1"/>
        <v>16.396799999999999</v>
      </c>
      <c r="H15" s="13">
        <f t="shared" si="2"/>
        <v>32.793599999999998</v>
      </c>
    </row>
    <row r="16" spans="3:13" ht="17.25" thickBot="1" x14ac:dyDescent="0.2">
      <c r="C16" s="2" t="s">
        <v>28</v>
      </c>
      <c r="D16" s="2">
        <v>58</v>
      </c>
      <c r="E16" s="2">
        <v>10</v>
      </c>
      <c r="F16" s="12">
        <f t="shared" ref="F16:F32" si="3">D16*D$10/1000</f>
        <v>37.119999999999997</v>
      </c>
      <c r="G16" s="12">
        <f t="shared" si="1"/>
        <v>25.983999999999998</v>
      </c>
      <c r="H16" s="13">
        <f t="shared" si="2"/>
        <v>64.960000000000008</v>
      </c>
      <c r="K16" s="11"/>
    </row>
    <row r="17" spans="3:11" ht="14.25" thickBot="1" x14ac:dyDescent="0.2">
      <c r="C17" s="2" t="s">
        <v>29</v>
      </c>
      <c r="D17" s="2">
        <v>84.3</v>
      </c>
      <c r="E17" s="2">
        <v>12</v>
      </c>
      <c r="F17" s="12">
        <f t="shared" si="3"/>
        <v>53.951999999999998</v>
      </c>
      <c r="G17" s="12">
        <f t="shared" si="1"/>
        <v>37.766399999999997</v>
      </c>
      <c r="H17" s="13">
        <f t="shared" si="2"/>
        <v>113.29919999999998</v>
      </c>
      <c r="K17" s="14"/>
    </row>
    <row r="18" spans="3:11" ht="17.25" thickBot="1" x14ac:dyDescent="0.2">
      <c r="C18" s="2" t="s">
        <v>30</v>
      </c>
      <c r="D18" s="2">
        <v>115</v>
      </c>
      <c r="E18" s="2">
        <v>14</v>
      </c>
      <c r="F18" s="12">
        <f t="shared" si="3"/>
        <v>73.599999999999994</v>
      </c>
      <c r="G18" s="12">
        <f t="shared" si="1"/>
        <v>51.519999999999996</v>
      </c>
      <c r="H18" s="13">
        <f t="shared" si="2"/>
        <v>180.31999999999996</v>
      </c>
      <c r="K18" s="11"/>
    </row>
    <row r="19" spans="3:11" ht="17.25" thickBot="1" x14ac:dyDescent="0.2">
      <c r="C19" s="15" t="s">
        <v>31</v>
      </c>
      <c r="D19" s="15">
        <v>157</v>
      </c>
      <c r="E19" s="15">
        <v>16</v>
      </c>
      <c r="F19" s="16">
        <f t="shared" si="3"/>
        <v>100.48</v>
      </c>
      <c r="G19" s="16">
        <f t="shared" si="1"/>
        <v>70.335999999999999</v>
      </c>
      <c r="H19" s="17">
        <f t="shared" si="2"/>
        <v>281.34399999999999</v>
      </c>
      <c r="K19" s="10"/>
    </row>
    <row r="20" spans="3:11" ht="17.25" thickBot="1" x14ac:dyDescent="0.2">
      <c r="C20" s="2" t="s">
        <v>32</v>
      </c>
      <c r="D20" s="2">
        <v>192</v>
      </c>
      <c r="E20" s="2">
        <v>18</v>
      </c>
      <c r="F20" s="12">
        <f t="shared" si="3"/>
        <v>122.88</v>
      </c>
      <c r="G20" s="12">
        <f t="shared" si="1"/>
        <v>86.015999999999991</v>
      </c>
      <c r="H20" s="13">
        <f t="shared" si="2"/>
        <v>387.07199999999989</v>
      </c>
      <c r="K20" s="10"/>
    </row>
    <row r="21" spans="3:11" x14ac:dyDescent="0.15">
      <c r="C21" s="15" t="s">
        <v>33</v>
      </c>
      <c r="D21" s="15">
        <v>245</v>
      </c>
      <c r="E21" s="15">
        <v>20</v>
      </c>
      <c r="F21" s="16">
        <f t="shared" si="3"/>
        <v>156.80000000000001</v>
      </c>
      <c r="G21" s="16">
        <f t="shared" si="1"/>
        <v>109.76</v>
      </c>
      <c r="H21" s="17">
        <f t="shared" si="2"/>
        <v>548.80000000000007</v>
      </c>
    </row>
    <row r="22" spans="3:11" x14ac:dyDescent="0.15">
      <c r="C22" s="2" t="s">
        <v>34</v>
      </c>
      <c r="D22" s="2">
        <v>303</v>
      </c>
      <c r="E22" s="2">
        <v>22</v>
      </c>
      <c r="F22" s="12">
        <f t="shared" si="3"/>
        <v>193.92</v>
      </c>
      <c r="G22" s="12">
        <f t="shared" si="1"/>
        <v>135.74399999999997</v>
      </c>
      <c r="H22" s="13">
        <f t="shared" si="2"/>
        <v>746.59199999999976</v>
      </c>
    </row>
    <row r="23" spans="3:11" x14ac:dyDescent="0.15">
      <c r="C23" s="2" t="s">
        <v>35</v>
      </c>
      <c r="D23" s="2">
        <v>353</v>
      </c>
      <c r="E23" s="2">
        <v>24</v>
      </c>
      <c r="F23" s="12">
        <f t="shared" si="3"/>
        <v>225.92</v>
      </c>
      <c r="G23" s="12">
        <f t="shared" si="1"/>
        <v>158.14399999999998</v>
      </c>
      <c r="H23" s="13">
        <f t="shared" si="2"/>
        <v>948.86399999999981</v>
      </c>
    </row>
    <row r="24" spans="3:11" x14ac:dyDescent="0.15">
      <c r="C24" s="2" t="s">
        <v>36</v>
      </c>
      <c r="D24" s="2">
        <v>459</v>
      </c>
      <c r="E24" s="2">
        <v>27</v>
      </c>
      <c r="F24" s="12">
        <f t="shared" si="3"/>
        <v>293.76</v>
      </c>
      <c r="G24" s="12">
        <f t="shared" si="1"/>
        <v>205.63199999999998</v>
      </c>
      <c r="H24" s="13">
        <f t="shared" si="2"/>
        <v>1388.0159999999998</v>
      </c>
    </row>
    <row r="25" spans="3:11" x14ac:dyDescent="0.15">
      <c r="C25" s="15" t="s">
        <v>37</v>
      </c>
      <c r="D25" s="15">
        <v>561</v>
      </c>
      <c r="E25" s="15">
        <v>30</v>
      </c>
      <c r="F25" s="16">
        <f t="shared" si="3"/>
        <v>359.04</v>
      </c>
      <c r="G25" s="16">
        <f t="shared" si="1"/>
        <v>251.328</v>
      </c>
      <c r="H25" s="17">
        <f t="shared" si="2"/>
        <v>1884.96</v>
      </c>
    </row>
    <row r="26" spans="3:11" x14ac:dyDescent="0.15">
      <c r="C26" s="2" t="s">
        <v>38</v>
      </c>
      <c r="D26" s="2">
        <v>694</v>
      </c>
      <c r="E26" s="2">
        <v>33</v>
      </c>
      <c r="F26" s="12">
        <f t="shared" si="3"/>
        <v>444.16</v>
      </c>
      <c r="G26" s="12">
        <f t="shared" si="1"/>
        <v>310.91199999999998</v>
      </c>
      <c r="H26" s="13">
        <f t="shared" si="2"/>
        <v>2565.0240000000003</v>
      </c>
    </row>
    <row r="27" spans="3:11" x14ac:dyDescent="0.15">
      <c r="C27" s="2" t="s">
        <v>39</v>
      </c>
      <c r="D27" s="2">
        <v>817</v>
      </c>
      <c r="E27" s="2">
        <v>36</v>
      </c>
      <c r="F27" s="12">
        <f t="shared" si="3"/>
        <v>522.88</v>
      </c>
      <c r="G27" s="12">
        <f t="shared" si="1"/>
        <v>366.01599999999996</v>
      </c>
      <c r="H27" s="13">
        <f t="shared" si="2"/>
        <v>3294.1439999999993</v>
      </c>
    </row>
    <row r="28" spans="3:11" x14ac:dyDescent="0.15">
      <c r="C28" s="2" t="s">
        <v>40</v>
      </c>
      <c r="D28" s="2">
        <v>976</v>
      </c>
      <c r="E28" s="2">
        <v>39</v>
      </c>
      <c r="F28" s="12">
        <f t="shared" si="3"/>
        <v>624.64</v>
      </c>
      <c r="G28" s="12">
        <f t="shared" si="1"/>
        <v>437.24799999999999</v>
      </c>
      <c r="H28" s="13">
        <f t="shared" si="2"/>
        <v>4263.1679999999997</v>
      </c>
    </row>
    <row r="29" spans="3:11" x14ac:dyDescent="0.15">
      <c r="C29" s="2" t="s">
        <v>41</v>
      </c>
      <c r="D29" s="2">
        <v>1120</v>
      </c>
      <c r="E29" s="2">
        <v>42</v>
      </c>
      <c r="F29" s="12">
        <f t="shared" si="3"/>
        <v>716.8</v>
      </c>
      <c r="G29" s="12">
        <f t="shared" si="1"/>
        <v>501.75999999999993</v>
      </c>
      <c r="H29" s="13">
        <f t="shared" si="2"/>
        <v>5268.48</v>
      </c>
    </row>
    <row r="30" spans="3:11" x14ac:dyDescent="0.15">
      <c r="C30" s="2" t="s">
        <v>42</v>
      </c>
      <c r="D30" s="2">
        <v>1310</v>
      </c>
      <c r="E30" s="2">
        <v>45</v>
      </c>
      <c r="F30" s="12">
        <f t="shared" si="3"/>
        <v>838.4</v>
      </c>
      <c r="G30" s="12">
        <f t="shared" si="1"/>
        <v>586.88</v>
      </c>
      <c r="H30" s="13">
        <f t="shared" si="2"/>
        <v>6602.4</v>
      </c>
    </row>
    <row r="31" spans="3:11" x14ac:dyDescent="0.15">
      <c r="C31" s="2" t="s">
        <v>43</v>
      </c>
      <c r="D31" s="2">
        <v>1470</v>
      </c>
      <c r="E31" s="2">
        <v>48</v>
      </c>
      <c r="F31" s="12">
        <f t="shared" si="3"/>
        <v>940.8</v>
      </c>
      <c r="G31" s="12">
        <f t="shared" si="1"/>
        <v>658.56</v>
      </c>
      <c r="H31" s="13">
        <f t="shared" si="2"/>
        <v>7902.72</v>
      </c>
    </row>
    <row r="32" spans="3:11" x14ac:dyDescent="0.15">
      <c r="C32" s="2" t="s">
        <v>44</v>
      </c>
      <c r="D32" s="2">
        <v>1760</v>
      </c>
      <c r="E32" s="2">
        <v>52</v>
      </c>
      <c r="F32" s="12">
        <f t="shared" si="3"/>
        <v>1126.4000000000001</v>
      </c>
      <c r="G32" s="12">
        <f t="shared" si="1"/>
        <v>788.48</v>
      </c>
      <c r="H32" s="13">
        <f t="shared" si="2"/>
        <v>10250.24</v>
      </c>
    </row>
    <row r="33" spans="3:8" x14ac:dyDescent="0.15">
      <c r="C33" s="6"/>
      <c r="D33" s="6"/>
      <c r="E33" s="6"/>
      <c r="F33" s="6"/>
      <c r="G33" s="6"/>
      <c r="H33" s="6"/>
    </row>
  </sheetData>
  <phoneticPr fontId="2"/>
  <dataValidations count="3">
    <dataValidation type="list" allowBlank="1" showInputMessage="1" showErrorMessage="1" sqref="D6" xr:uid="{0EF9BF41-27ED-4BD4-90D0-E99A0877C02C}">
      <formula1>$E$6:$H$6</formula1>
    </dataValidation>
    <dataValidation type="list" allowBlank="1" showInputMessage="1" showErrorMessage="1" sqref="D2" xr:uid="{64A383A1-C9A9-4474-9FDF-71161A3D27D6}">
      <formula1>$E$2:$L$2</formula1>
    </dataValidation>
    <dataValidation type="list" allowBlank="1" showInputMessage="1" showErrorMessage="1" sqref="D9" xr:uid="{B13D5D65-2CEF-44C8-939C-841D9B2C2EE4}">
      <formula1>$E$9:$J$9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締付けトルク表（一般部位）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Masaya Inoue</dc:creator>
  <cp:lastModifiedBy>Masaya Inoue</cp:lastModifiedBy>
  <dcterms:created xsi:type="dcterms:W3CDTF">2026-04-09T16:07:15Z</dcterms:created>
  <dcterms:modified xsi:type="dcterms:W3CDTF">2026-04-09T16:07:42Z</dcterms:modified>
</cp:coreProperties>
</file>